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100" windowHeight="13620" activeTab="1"/>
  </bookViews>
  <sheets>
    <sheet name="Vchod 2a" sheetId="1" r:id="rId1"/>
    <sheet name="Vchod 2b" sheetId="4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F46" i="1"/>
  <c r="F42" i="4"/>
  <c r="D37"/>
  <c r="D36"/>
  <c r="F32"/>
  <c r="F30"/>
  <c r="F27"/>
  <c r="F25"/>
  <c r="D17"/>
  <c r="D16"/>
  <c r="D15"/>
  <c r="D14"/>
  <c r="D13"/>
  <c r="D12"/>
  <c r="D8"/>
  <c r="D11"/>
  <c r="D10"/>
  <c r="D9"/>
  <c r="F7"/>
  <c r="F20"/>
  <c r="F22"/>
  <c r="F35"/>
  <c r="F39" i="1"/>
  <c r="D41"/>
  <c r="F34"/>
  <c r="F36"/>
  <c r="F31"/>
  <c r="F26"/>
  <c r="F29"/>
  <c r="F24"/>
  <c r="F11"/>
  <c r="D21"/>
  <c r="D20"/>
  <c r="D19"/>
  <c r="D18"/>
  <c r="D17"/>
  <c r="D16"/>
  <c r="D15"/>
  <c r="D14"/>
  <c r="D13"/>
  <c r="D12"/>
</calcChain>
</file>

<file path=xl/sharedStrings.xml><?xml version="1.0" encoding="utf-8"?>
<sst xmlns="http://schemas.openxmlformats.org/spreadsheetml/2006/main" count="137" uniqueCount="64">
  <si>
    <t>Lotyšská 2a</t>
  </si>
  <si>
    <t>OPRAVA DLAŽEB A SCHODŮ</t>
  </si>
  <si>
    <t>1.NP</t>
  </si>
  <si>
    <t>1,5*1,5-0,6*0,3+1,5*4,4+1,3*2,4+0,2*1,15-0,15*0,6</t>
  </si>
  <si>
    <t>1,4*1,15+2,4*1,1-0,15*0,6</t>
  </si>
  <si>
    <t>2.NP</t>
  </si>
  <si>
    <t>mezipodesta 1./2.NP</t>
  </si>
  <si>
    <t>mezipodesta -1./1.NP</t>
  </si>
  <si>
    <t>2,4*1,4</t>
  </si>
  <si>
    <t>2,4*1,1</t>
  </si>
  <si>
    <t>3.NP</t>
  </si>
  <si>
    <t>mezipodesta 2./3.NP</t>
  </si>
  <si>
    <t>4.NP</t>
  </si>
  <si>
    <t>mezipodesta 3./4.NP</t>
  </si>
  <si>
    <t>5.NP</t>
  </si>
  <si>
    <t>mezipodesta 4./5.NP</t>
  </si>
  <si>
    <t>m2</t>
  </si>
  <si>
    <t>m</t>
  </si>
  <si>
    <t>teracová dlažba - broušení, pastování, leštění</t>
  </si>
  <si>
    <t xml:space="preserve">   -  broušení, pastování, leštění stupnic</t>
  </si>
  <si>
    <t>1,5*1,5</t>
  </si>
  <si>
    <t xml:space="preserve"> zabrousit přední hranu předsunuté stupnice o cca 10mm, </t>
  </si>
  <si>
    <t>plombování hran</t>
  </si>
  <si>
    <t>1,1*1,15</t>
  </si>
  <si>
    <t>plombování hran (jen 1. horní hrana)</t>
  </si>
  <si>
    <t xml:space="preserve">   -  broušení, pastování, leštění podstupnic</t>
  </si>
  <si>
    <t>6*1,5*0,17</t>
  </si>
  <si>
    <t>5*1,15*0,17</t>
  </si>
  <si>
    <t>4x2x10x1,15x0,17</t>
  </si>
  <si>
    <t>4*2*2,5*1,15</t>
  </si>
  <si>
    <t>plombování poškozených teracových dlaždic</t>
  </si>
  <si>
    <t>1*0,02</t>
  </si>
  <si>
    <t>0,01+0,02+0,03</t>
  </si>
  <si>
    <t>6*0,01</t>
  </si>
  <si>
    <t>4*0,01</t>
  </si>
  <si>
    <t>vstupní schodiště 6x170/300 - žulové desky -š. 1,5m</t>
  </si>
  <si>
    <t>teracové schodiště na mezipodestu 5x170/275 - š.1,15m</t>
  </si>
  <si>
    <t>teracové schodiště do sklepa 12x170/275- š.1,15m</t>
  </si>
  <si>
    <t>teracové schodiště do pater 2x 10x170/275 - š.1,15m</t>
  </si>
  <si>
    <t>Lotyšská 2b</t>
  </si>
  <si>
    <t>3,1*1,6+2,6*1,45-0,6*0,3</t>
  </si>
  <si>
    <t>5*1,9+4*1,9</t>
  </si>
  <si>
    <t>3,1*1,6</t>
  </si>
  <si>
    <t>1,5*1,5-0,6*0,3+1,5*4,8+5*1,8+4,2*1,9-0,8*0,2</t>
  </si>
  <si>
    <t>teracové vstupní schodiště 6x170/300 -š. 1,5m</t>
  </si>
  <si>
    <t>teracové schodiště na mezipodestu 5x170/275 - š.1,45m</t>
  </si>
  <si>
    <t>plombování hran  5x1,45</t>
  </si>
  <si>
    <t>1,1*1,45</t>
  </si>
  <si>
    <t>5*1,45*0,17</t>
  </si>
  <si>
    <t>teracové schodiště do sklepa 12x170/275- š.1,45m</t>
  </si>
  <si>
    <t>teracové schodiště do pater 2x 10x170/275 - š.1,45m</t>
  </si>
  <si>
    <t>4*2*2,5*1,45</t>
  </si>
  <si>
    <t>4x2x10x1,45x0,17</t>
  </si>
  <si>
    <t>2*0,25*0,25+0,3*0,1+0,01</t>
  </si>
  <si>
    <t>0,01+0,02+0,015</t>
  </si>
  <si>
    <t>0,01+0,02</t>
  </si>
  <si>
    <t>3*0,01+0,02</t>
  </si>
  <si>
    <t>2*0,01+0,02</t>
  </si>
  <si>
    <t>obklad schodu na ulici žulou 0,5x1,5+0,15x1,5</t>
  </si>
  <si>
    <t>SVJ Lotyšská 250</t>
  </si>
  <si>
    <t>Lotyšská 250/2</t>
  </si>
  <si>
    <t>160 00 Praha 6</t>
  </si>
  <si>
    <t>Milan Souček</t>
  </si>
  <si>
    <t>Předseda výbru SVJ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</si>
</sst>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6"/>
  <sheetViews>
    <sheetView view="pageBreakPreview" topLeftCell="A21" zoomScaleNormal="100" workbookViewId="0">
      <selection activeCell="B28" sqref="B28"/>
    </sheetView>
  </sheetViews>
  <sheetFormatPr defaultRowHeight="12.75"/>
  <cols>
    <col min="1" max="1" width="11.140625" bestFit="1" customWidth="1"/>
    <col min="2" max="2" width="19.140625" customWidth="1"/>
    <col min="3" max="3" width="47.5703125" customWidth="1"/>
    <col min="4" max="4" width="6.28515625" customWidth="1"/>
    <col min="5" max="5" width="5.85546875" customWidth="1"/>
  </cols>
  <sheetData>
    <row r="2" spans="1:6">
      <c r="A2" t="s">
        <v>59</v>
      </c>
      <c r="C2" t="s">
        <v>1</v>
      </c>
    </row>
    <row r="3" spans="1:6">
      <c r="A3" t="s">
        <v>60</v>
      </c>
      <c r="C3" t="s">
        <v>0</v>
      </c>
    </row>
    <row r="4" spans="1:6">
      <c r="A4" t="s">
        <v>61</v>
      </c>
    </row>
    <row r="5" spans="1:6">
      <c r="A5" t="s">
        <v>62</v>
      </c>
    </row>
    <row r="6" spans="1:6">
      <c r="A6" t="s">
        <v>63</v>
      </c>
    </row>
    <row r="7" spans="1:6">
      <c r="A7" s="5">
        <v>606373856</v>
      </c>
    </row>
    <row r="11" spans="1:6">
      <c r="C11" t="s">
        <v>18</v>
      </c>
      <c r="E11" t="s">
        <v>16</v>
      </c>
      <c r="F11" s="2">
        <f>SUM(D12:D21)</f>
        <v>40.089999999999996</v>
      </c>
    </row>
    <row r="12" spans="1:6">
      <c r="B12" t="s">
        <v>2</v>
      </c>
      <c r="C12" t="s">
        <v>3</v>
      </c>
      <c r="D12">
        <f>1.5*1.5-0.6*0.3+1.5*4.4+1.3*2.4+0.2*1.15-0.15*0.6</f>
        <v>11.93</v>
      </c>
    </row>
    <row r="13" spans="1:6">
      <c r="B13" t="s">
        <v>7</v>
      </c>
      <c r="C13" t="s">
        <v>4</v>
      </c>
      <c r="D13">
        <f>1.4*1.15+2.4*1.1-0.15*0.6</f>
        <v>4.16</v>
      </c>
    </row>
    <row r="14" spans="1:6">
      <c r="B14" t="s">
        <v>5</v>
      </c>
      <c r="C14" t="s">
        <v>8</v>
      </c>
      <c r="D14">
        <f>2.4*1.4</f>
        <v>3.36</v>
      </c>
    </row>
    <row r="15" spans="1:6">
      <c r="B15" t="s">
        <v>6</v>
      </c>
      <c r="C15" t="s">
        <v>9</v>
      </c>
      <c r="D15">
        <f>2.4*1.1</f>
        <v>2.64</v>
      </c>
    </row>
    <row r="16" spans="1:6">
      <c r="B16" t="s">
        <v>10</v>
      </c>
      <c r="C16" t="s">
        <v>8</v>
      </c>
      <c r="D16">
        <f>2.4*1.4</f>
        <v>3.36</v>
      </c>
    </row>
    <row r="17" spans="2:6">
      <c r="B17" t="s">
        <v>11</v>
      </c>
      <c r="C17" t="s">
        <v>9</v>
      </c>
      <c r="D17">
        <f>2.4*1.1</f>
        <v>2.64</v>
      </c>
    </row>
    <row r="18" spans="2:6">
      <c r="B18" t="s">
        <v>12</v>
      </c>
      <c r="C18" t="s">
        <v>8</v>
      </c>
      <c r="D18">
        <f>2.4*1.4</f>
        <v>3.36</v>
      </c>
    </row>
    <row r="19" spans="2:6">
      <c r="B19" t="s">
        <v>13</v>
      </c>
      <c r="C19" t="s">
        <v>9</v>
      </c>
      <c r="D19">
        <f>2.4*1.1</f>
        <v>2.64</v>
      </c>
    </row>
    <row r="20" spans="2:6">
      <c r="B20" t="s">
        <v>14</v>
      </c>
      <c r="C20" t="s">
        <v>8</v>
      </c>
      <c r="D20">
        <f>2.4*1.4</f>
        <v>3.36</v>
      </c>
    </row>
    <row r="21" spans="2:6">
      <c r="B21" t="s">
        <v>15</v>
      </c>
      <c r="C21" t="s">
        <v>9</v>
      </c>
      <c r="D21">
        <f>2.4*1.1</f>
        <v>2.64</v>
      </c>
    </row>
    <row r="23" spans="2:6" ht="38.25">
      <c r="B23" s="1" t="s">
        <v>35</v>
      </c>
      <c r="C23" s="1" t="s">
        <v>21</v>
      </c>
      <c r="E23" s="1" t="s">
        <v>17</v>
      </c>
      <c r="F23" s="2">
        <v>9</v>
      </c>
    </row>
    <row r="24" spans="2:6">
      <c r="C24" t="s">
        <v>19</v>
      </c>
      <c r="E24" t="s">
        <v>16</v>
      </c>
      <c r="F24" s="2">
        <f>1.5*1.5</f>
        <v>2.25</v>
      </c>
    </row>
    <row r="25" spans="2:6">
      <c r="C25" t="s">
        <v>20</v>
      </c>
    </row>
    <row r="26" spans="2:6">
      <c r="C26" t="s">
        <v>25</v>
      </c>
      <c r="E26" t="s">
        <v>16</v>
      </c>
      <c r="F26" s="2">
        <f>6*1.5*0.17</f>
        <v>1.53</v>
      </c>
    </row>
    <row r="27" spans="2:6">
      <c r="C27" t="s">
        <v>26</v>
      </c>
    </row>
    <row r="28" spans="2:6" ht="38.25">
      <c r="B28" s="1" t="s">
        <v>36</v>
      </c>
      <c r="C28" t="s">
        <v>22</v>
      </c>
      <c r="E28" t="s">
        <v>17</v>
      </c>
      <c r="F28" s="2">
        <v>5.75</v>
      </c>
    </row>
    <row r="29" spans="2:6">
      <c r="C29" t="s">
        <v>19</v>
      </c>
      <c r="E29" t="s">
        <v>16</v>
      </c>
      <c r="F29" s="2">
        <f>1.1*1.15</f>
        <v>1.2649999999999999</v>
      </c>
    </row>
    <row r="30" spans="2:6">
      <c r="C30" t="s">
        <v>23</v>
      </c>
      <c r="F30" s="2"/>
    </row>
    <row r="31" spans="2:6">
      <c r="C31" t="s">
        <v>25</v>
      </c>
      <c r="E31" t="s">
        <v>16</v>
      </c>
      <c r="F31" s="2">
        <f>5*1.15*0.17</f>
        <v>0.97750000000000004</v>
      </c>
    </row>
    <row r="32" spans="2:6">
      <c r="C32" t="s">
        <v>27</v>
      </c>
      <c r="F32" s="2"/>
    </row>
    <row r="33" spans="2:6" ht="38.25">
      <c r="B33" s="1" t="s">
        <v>37</v>
      </c>
      <c r="C33" t="s">
        <v>24</v>
      </c>
      <c r="E33" t="s">
        <v>17</v>
      </c>
      <c r="F33" s="2">
        <v>1.1499999999999999</v>
      </c>
    </row>
    <row r="34" spans="2:6" ht="51">
      <c r="B34" s="1" t="s">
        <v>38</v>
      </c>
      <c r="C34" t="s">
        <v>19</v>
      </c>
      <c r="E34" t="s">
        <v>16</v>
      </c>
      <c r="F34" s="2">
        <f>4*2*2.5*1.15</f>
        <v>23</v>
      </c>
    </row>
    <row r="35" spans="2:6">
      <c r="C35" t="s">
        <v>29</v>
      </c>
    </row>
    <row r="36" spans="2:6">
      <c r="C36" t="s">
        <v>25</v>
      </c>
      <c r="E36" t="s">
        <v>16</v>
      </c>
      <c r="F36" s="2">
        <f>4*2*10*1.15*0.17</f>
        <v>15.64</v>
      </c>
    </row>
    <row r="37" spans="2:6">
      <c r="C37" t="s">
        <v>28</v>
      </c>
    </row>
    <row r="39" spans="2:6">
      <c r="C39" t="s">
        <v>30</v>
      </c>
      <c r="E39" t="s">
        <v>16</v>
      </c>
      <c r="F39" s="2">
        <f>SUM(D40:D44)</f>
        <v>0.22000000000000003</v>
      </c>
    </row>
    <row r="40" spans="2:6">
      <c r="B40" t="s">
        <v>2</v>
      </c>
      <c r="C40" t="s">
        <v>31</v>
      </c>
      <c r="D40">
        <v>0.02</v>
      </c>
    </row>
    <row r="41" spans="2:6">
      <c r="B41" t="s">
        <v>5</v>
      </c>
      <c r="C41" t="s">
        <v>32</v>
      </c>
      <c r="D41">
        <f>0.01+0.02+0.03</f>
        <v>0.06</v>
      </c>
    </row>
    <row r="42" spans="2:6">
      <c r="B42" t="s">
        <v>10</v>
      </c>
      <c r="C42" t="s">
        <v>33</v>
      </c>
      <c r="D42">
        <v>0.06</v>
      </c>
    </row>
    <row r="43" spans="2:6">
      <c r="B43" t="s">
        <v>12</v>
      </c>
      <c r="C43" t="s">
        <v>34</v>
      </c>
      <c r="D43">
        <v>0.04</v>
      </c>
    </row>
    <row r="44" spans="2:6">
      <c r="B44" t="s">
        <v>14</v>
      </c>
      <c r="C44" t="s">
        <v>34</v>
      </c>
      <c r="D44">
        <v>0.04</v>
      </c>
    </row>
    <row r="46" spans="2:6">
      <c r="C46" t="s">
        <v>58</v>
      </c>
      <c r="E46" t="s">
        <v>16</v>
      </c>
      <c r="F46" s="3">
        <f>0.5*1.5+0.15*1.5</f>
        <v>0.97499999999999998</v>
      </c>
    </row>
  </sheetData>
  <phoneticPr fontId="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2"/>
  <sheetViews>
    <sheetView tabSelected="1" view="pageBreakPreview" topLeftCell="A15" zoomScaleNormal="100" workbookViewId="0">
      <selection activeCell="B4" sqref="B4"/>
    </sheetView>
  </sheetViews>
  <sheetFormatPr defaultRowHeight="12.75"/>
  <cols>
    <col min="2" max="2" width="19.140625" customWidth="1"/>
    <col min="3" max="3" width="47.5703125" customWidth="1"/>
    <col min="4" max="4" width="6.28515625" customWidth="1"/>
    <col min="5" max="5" width="5.85546875" customWidth="1"/>
  </cols>
  <sheetData>
    <row r="2" spans="2:6">
      <c r="C2" t="s">
        <v>1</v>
      </c>
    </row>
    <row r="3" spans="2:6">
      <c r="C3" t="s">
        <v>39</v>
      </c>
    </row>
    <row r="7" spans="2:6">
      <c r="C7" t="s">
        <v>18</v>
      </c>
      <c r="E7" t="s">
        <v>16</v>
      </c>
      <c r="F7" s="3">
        <f>SUM(D8:D17)</f>
        <v>122.88000000000002</v>
      </c>
    </row>
    <row r="8" spans="2:6">
      <c r="B8" t="s">
        <v>2</v>
      </c>
      <c r="C8" t="s">
        <v>43</v>
      </c>
      <c r="D8">
        <f>1.5*1.5-0.6*0.3+1.5*4.8+5*1.8+4.2*1.9-0.8*0.2</f>
        <v>26.09</v>
      </c>
      <c r="F8" s="4"/>
    </row>
    <row r="9" spans="2:6">
      <c r="B9" t="s">
        <v>7</v>
      </c>
      <c r="C9" t="s">
        <v>40</v>
      </c>
      <c r="D9">
        <f>3.1*1.6+2.6*1.45-0.6*0.3</f>
        <v>8.5500000000000007</v>
      </c>
      <c r="F9" s="4"/>
    </row>
    <row r="10" spans="2:6">
      <c r="B10" t="s">
        <v>5</v>
      </c>
      <c r="C10" t="s">
        <v>41</v>
      </c>
      <c r="D10">
        <f>5*1.9+4*1.9</f>
        <v>17.100000000000001</v>
      </c>
      <c r="F10" s="4"/>
    </row>
    <row r="11" spans="2:6">
      <c r="B11" t="s">
        <v>6</v>
      </c>
      <c r="C11" t="s">
        <v>42</v>
      </c>
      <c r="D11">
        <f>3.1*1.6</f>
        <v>4.9600000000000009</v>
      </c>
      <c r="F11" s="4"/>
    </row>
    <row r="12" spans="2:6">
      <c r="B12" t="s">
        <v>10</v>
      </c>
      <c r="C12" t="s">
        <v>41</v>
      </c>
      <c r="D12">
        <f>5*1.9+4*1.9</f>
        <v>17.100000000000001</v>
      </c>
      <c r="F12" s="4"/>
    </row>
    <row r="13" spans="2:6">
      <c r="B13" t="s">
        <v>11</v>
      </c>
      <c r="C13" t="s">
        <v>42</v>
      </c>
      <c r="D13">
        <f>3.1*1.6</f>
        <v>4.9600000000000009</v>
      </c>
      <c r="F13" s="4"/>
    </row>
    <row r="14" spans="2:6">
      <c r="B14" t="s">
        <v>12</v>
      </c>
      <c r="C14" t="s">
        <v>41</v>
      </c>
      <c r="D14">
        <f>5*1.9+4*1.9</f>
        <v>17.100000000000001</v>
      </c>
      <c r="F14" s="4"/>
    </row>
    <row r="15" spans="2:6">
      <c r="B15" t="s">
        <v>13</v>
      </c>
      <c r="C15" t="s">
        <v>42</v>
      </c>
      <c r="D15">
        <f>3.1*1.6</f>
        <v>4.9600000000000009</v>
      </c>
      <c r="F15" s="4"/>
    </row>
    <row r="16" spans="2:6">
      <c r="B16" t="s">
        <v>14</v>
      </c>
      <c r="C16" t="s">
        <v>41</v>
      </c>
      <c r="D16">
        <f>5*1.9+4*1.9</f>
        <v>17.100000000000001</v>
      </c>
      <c r="F16" s="4"/>
    </row>
    <row r="17" spans="2:6">
      <c r="B17" t="s">
        <v>15</v>
      </c>
      <c r="C17" t="s">
        <v>42</v>
      </c>
      <c r="D17">
        <f>3.1*1.6</f>
        <v>4.9600000000000009</v>
      </c>
      <c r="F17" s="4"/>
    </row>
    <row r="18" spans="2:6">
      <c r="F18" s="4"/>
    </row>
    <row r="19" spans="2:6" ht="38.25">
      <c r="B19" s="1" t="s">
        <v>44</v>
      </c>
      <c r="C19" t="s">
        <v>22</v>
      </c>
      <c r="E19" s="1" t="s">
        <v>17</v>
      </c>
      <c r="F19" s="3">
        <v>9</v>
      </c>
    </row>
    <row r="20" spans="2:6">
      <c r="C20" t="s">
        <v>19</v>
      </c>
      <c r="E20" t="s">
        <v>16</v>
      </c>
      <c r="F20" s="3">
        <f>1.5*1.5</f>
        <v>2.25</v>
      </c>
    </row>
    <row r="21" spans="2:6">
      <c r="C21" t="s">
        <v>20</v>
      </c>
      <c r="F21" s="4"/>
    </row>
    <row r="22" spans="2:6">
      <c r="C22" t="s">
        <v>25</v>
      </c>
      <c r="E22" t="s">
        <v>16</v>
      </c>
      <c r="F22" s="3">
        <f>6*1.5*0.17</f>
        <v>1.53</v>
      </c>
    </row>
    <row r="23" spans="2:6">
      <c r="C23" t="s">
        <v>26</v>
      </c>
      <c r="F23" s="4"/>
    </row>
    <row r="24" spans="2:6" ht="38.25">
      <c r="B24" s="1" t="s">
        <v>45</v>
      </c>
      <c r="C24" t="s">
        <v>46</v>
      </c>
      <c r="E24" t="s">
        <v>17</v>
      </c>
      <c r="F24" s="3">
        <v>7.25</v>
      </c>
    </row>
    <row r="25" spans="2:6">
      <c r="C25" t="s">
        <v>19</v>
      </c>
      <c r="E25" t="s">
        <v>16</v>
      </c>
      <c r="F25" s="3">
        <f>1.1*1.45</f>
        <v>1.595</v>
      </c>
    </row>
    <row r="26" spans="2:6">
      <c r="C26" t="s">
        <v>47</v>
      </c>
      <c r="F26" s="3"/>
    </row>
    <row r="27" spans="2:6">
      <c r="C27" t="s">
        <v>25</v>
      </c>
      <c r="E27" t="s">
        <v>16</v>
      </c>
      <c r="F27" s="3">
        <f>5*1.45*0.17</f>
        <v>1.2325000000000002</v>
      </c>
    </row>
    <row r="28" spans="2:6">
      <c r="C28" t="s">
        <v>48</v>
      </c>
      <c r="F28" s="3"/>
    </row>
    <row r="29" spans="2:6" ht="38.25">
      <c r="B29" s="1" t="s">
        <v>49</v>
      </c>
      <c r="C29" t="s">
        <v>24</v>
      </c>
      <c r="E29" t="s">
        <v>17</v>
      </c>
      <c r="F29" s="3">
        <v>1.45</v>
      </c>
    </row>
    <row r="30" spans="2:6" ht="51">
      <c r="B30" s="1" t="s">
        <v>50</v>
      </c>
      <c r="C30" t="s">
        <v>19</v>
      </c>
      <c r="E30" t="s">
        <v>16</v>
      </c>
      <c r="F30" s="3">
        <f>4*2*2.5*1.45</f>
        <v>29</v>
      </c>
    </row>
    <row r="31" spans="2:6">
      <c r="C31" t="s">
        <v>51</v>
      </c>
      <c r="F31" s="4"/>
    </row>
    <row r="32" spans="2:6">
      <c r="C32" t="s">
        <v>25</v>
      </c>
      <c r="E32" t="s">
        <v>16</v>
      </c>
      <c r="F32" s="3">
        <f>4*2*10*1.45*0.17</f>
        <v>19.720000000000002</v>
      </c>
    </row>
    <row r="33" spans="2:6">
      <c r="C33" t="s">
        <v>52</v>
      </c>
      <c r="F33" s="4"/>
    </row>
    <row r="34" spans="2:6">
      <c r="F34" s="4"/>
    </row>
    <row r="35" spans="2:6">
      <c r="C35" t="s">
        <v>30</v>
      </c>
      <c r="E35" t="s">
        <v>16</v>
      </c>
      <c r="F35" s="3">
        <f>SUM(D36:D40)</f>
        <v>0.33</v>
      </c>
    </row>
    <row r="36" spans="2:6">
      <c r="B36" t="s">
        <v>2</v>
      </c>
      <c r="C36" t="s">
        <v>53</v>
      </c>
      <c r="D36">
        <f>2*0.25*0.25+0.3*0.1+0.01</f>
        <v>0.16500000000000001</v>
      </c>
    </row>
    <row r="37" spans="2:6">
      <c r="B37" t="s">
        <v>5</v>
      </c>
      <c r="C37" t="s">
        <v>54</v>
      </c>
      <c r="D37">
        <f>0.01+0.02+0.015</f>
        <v>4.4999999999999998E-2</v>
      </c>
    </row>
    <row r="38" spans="2:6">
      <c r="B38" t="s">
        <v>10</v>
      </c>
      <c r="C38" t="s">
        <v>55</v>
      </c>
      <c r="D38">
        <v>0.03</v>
      </c>
    </row>
    <row r="39" spans="2:6">
      <c r="B39" t="s">
        <v>12</v>
      </c>
      <c r="C39" t="s">
        <v>56</v>
      </c>
      <c r="D39">
        <v>0.05</v>
      </c>
    </row>
    <row r="40" spans="2:6">
      <c r="B40" t="s">
        <v>14</v>
      </c>
      <c r="C40" t="s">
        <v>57</v>
      </c>
      <c r="D40">
        <v>0.04</v>
      </c>
    </row>
    <row r="42" spans="2:6">
      <c r="C42" t="s">
        <v>58</v>
      </c>
      <c r="E42" t="s">
        <v>16</v>
      </c>
      <c r="F42" s="3">
        <f>0.5*1.5+0.15*1.5</f>
        <v>0.97499999999999998</v>
      </c>
    </row>
  </sheetData>
  <phoneticPr fontId="1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Vchod 2a</vt:lpstr>
      <vt:lpstr>Vchod 2b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soucek</cp:lastModifiedBy>
  <cp:lastPrinted>2014-03-04T13:46:54Z</cp:lastPrinted>
  <dcterms:created xsi:type="dcterms:W3CDTF">2014-03-04T12:01:10Z</dcterms:created>
  <dcterms:modified xsi:type="dcterms:W3CDTF">2014-03-04T17:02:22Z</dcterms:modified>
</cp:coreProperties>
</file>